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goduk\Downloads\"/>
    </mc:Choice>
  </mc:AlternateContent>
  <xr:revisionPtr revIDLastSave="0" documentId="13_ncr:1_{65B8382F-C08F-4C07-8120-8E8BAA81FD58}" xr6:coauthVersionLast="47" xr6:coauthVersionMax="47" xr10:uidLastSave="{00000000-0000-0000-0000-000000000000}"/>
  <bookViews>
    <workbookView xWindow="-110" yWindow="-110" windowWidth="25820" windowHeight="15500" tabRatio="500" activeTab="1" xr2:uid="{00000000-000D-0000-FFFF-FFFF00000000}"/>
  </bookViews>
  <sheets>
    <sheet name="Summary" sheetId="1" r:id="rId1"/>
    <sheet name="Gift Fund" sheetId="2" r:id="rId2"/>
    <sheet name="Athletics Revolving" sheetId="3" r:id="rId3"/>
    <sheet name="School Choice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3" i="4" l="1"/>
  <c r="C14" i="4"/>
  <c r="B14" i="4"/>
  <c r="D13" i="4"/>
  <c r="D12" i="4"/>
  <c r="D14" i="4" s="1"/>
  <c r="C8" i="4"/>
  <c r="D9" i="1" s="1"/>
  <c r="B22" i="3"/>
  <c r="C14" i="3"/>
  <c r="B14" i="3"/>
  <c r="D13" i="3"/>
  <c r="D12" i="3"/>
  <c r="D14" i="3" s="1"/>
  <c r="C8" i="3"/>
  <c r="C9" i="1" s="1"/>
  <c r="B26" i="2"/>
  <c r="C16" i="2"/>
  <c r="B16" i="2"/>
  <c r="D15" i="2"/>
  <c r="D14" i="2"/>
  <c r="D13" i="2"/>
  <c r="D12" i="2"/>
  <c r="D16" i="2" s="1"/>
  <c r="C8" i="2"/>
  <c r="B9" i="1"/>
  <c r="D8" i="1"/>
  <c r="C8" i="1"/>
  <c r="B8" i="1"/>
  <c r="E8" i="1" s="1"/>
  <c r="D7" i="1"/>
  <c r="D12" i="1" s="1"/>
  <c r="C7" i="1"/>
  <c r="C12" i="1" s="1"/>
  <c r="B7" i="1"/>
  <c r="B12" i="1" s="1"/>
  <c r="E12" i="1" s="1"/>
  <c r="D6" i="1"/>
  <c r="C6" i="1"/>
  <c r="B6" i="1"/>
  <c r="E6" i="1" s="1"/>
  <c r="E9" i="1" l="1"/>
  <c r="E7" i="1"/>
</calcChain>
</file>

<file path=xl/sharedStrings.xml><?xml version="1.0" encoding="utf-8"?>
<sst xmlns="http://schemas.openxmlformats.org/spreadsheetml/2006/main" count="104" uniqueCount="66">
  <si>
    <t>Town of Lunenburg — School-Related Revolving &amp; Gift Funds</t>
  </si>
  <si>
    <t>FY2026 (Period 1–13, 7/1/25–6/30/26) Reconciliation Summary</t>
  </si>
  <si>
    <t>Fund Balance Comparison</t>
  </si>
  <si>
    <t>School Gift Fund (1311)</t>
  </si>
  <si>
    <t>Athletics Revolving (1301)</t>
  </si>
  <si>
    <t>School Choice Revolving (1308)</t>
  </si>
  <si>
    <t>Combined</t>
  </si>
  <si>
    <t>Beginning Undesignated Fund Balance (7/1/25)</t>
  </si>
  <si>
    <t>+ Net Revenue (FY26)</t>
  </si>
  <si>
    <t>- Net Expenditures (FY26)</t>
  </si>
  <si>
    <t>Ending Fund Balance / Cash (6/30/26)</t>
  </si>
  <si>
    <t>Net Change in Fund Balance (Surplus for FY26)</t>
  </si>
  <si>
    <t>Net Change (Revenue less Expenditures)</t>
  </si>
  <si>
    <t>Notes</t>
  </si>
  <si>
    <t>• School Gift Fund: $3,255.30 of Elementary (THES) spending is booked directly against the revenue account (480606) rather than through Expenditure Control; not double-counted above.</t>
  </si>
  <si>
    <t>• Athletics Revolving: ~$20,991.20 of FY26 spending was recorded as Accounts Payable at 6/30/26 but not yet paid in cash (checks issued after year-end).</t>
  </si>
  <si>
    <t>• School Choice Revolving: ~$19,183.89 of FY26 spending ($18,772.65 AP + $411.24 accrued payroll) was not yet paid in cash at 6/30/26.</t>
  </si>
  <si>
    <t>• All figures tie to each fund's Balance Sheet Report for 2026 Period 13 and Account Detail History (Period 1–13).</t>
  </si>
  <si>
    <t>Gift Fund — FY2026 Reconciliation</t>
  </si>
  <si>
    <t>Source: Balance Sheet Report (Period 13) &amp; Account Detail History (Period 1–13)</t>
  </si>
  <si>
    <t>Fund Balance Reconciliation</t>
  </si>
  <si>
    <t>+ Net Revenue (FY26 Actual Revenue)</t>
  </si>
  <si>
    <t>- Net Expenditures (FY26 Expenditure Control)</t>
  </si>
  <si>
    <t>Revenue Detail</t>
  </si>
  <si>
    <t>Source</t>
  </si>
  <si>
    <t>Gross Collected</t>
  </si>
  <si>
    <t>Refunds / Direct Spend</t>
  </si>
  <si>
    <t>Net</t>
  </si>
  <si>
    <t>High School Gift Contributions</t>
  </si>
  <si>
    <t>Middle School Gift Contributions</t>
  </si>
  <si>
    <t>Primary School Gift Contributions</t>
  </si>
  <si>
    <t>Elementary (THES) Gift Contributions</t>
  </si>
  <si>
    <t>Total Revenue</t>
  </si>
  <si>
    <t>Note: The $3,255.30 'Refund/Direct Spend' for Elementary reflects invoices paid directly out of the revenue account (480606) rather than through Expenditure Control — not an actual refund to donors.</t>
  </si>
  <si>
    <t>Expenditure Detail</t>
  </si>
  <si>
    <t>Category</t>
  </si>
  <si>
    <t>Amount</t>
  </si>
  <si>
    <t>Primary School (general supplies)</t>
  </si>
  <si>
    <t>Kindergarten (general supplies)</t>
  </si>
  <si>
    <t>Middle School (purchase of service)</t>
  </si>
  <si>
    <t>High School (purchase of service + supplies)</t>
  </si>
  <si>
    <t>Less: 4/2/26 reversing/correcting entry (Journal #54)</t>
  </si>
  <si>
    <t>Total Expenditures</t>
  </si>
  <si>
    <t>Note: Elementary (THES) spending of $3,255.30 is excluded here because it was booked directly against the revenue account, not Expenditure Control. Total true FY26 spending across all schools = $13,197.71 + $3,255.30 = $16,453.01. Kindergarten spending has no matching dedicated revenue account; it appears to draw on the Primary School gift pool — worth confirming with the district.</t>
  </si>
  <si>
    <t>Cash vs. Accrual Note</t>
  </si>
  <si>
    <t>Cash increased $11,544.98 for the year vs. an accrual-basis surplus of $11,594.98 — a $50 timing difference tied to check #5808 (6/30/26), recorded as expenditure before it cleared cash. Immaterial.</t>
  </si>
  <si>
    <t>No open encumbrances remain at year-end; all purchase orders are fully liquidated.</t>
  </si>
  <si>
    <t>Athletics Revolving — FY2026 Reconciliation</t>
  </si>
  <si>
    <t>High School User Fees</t>
  </si>
  <si>
    <t>Middle School User Fees</t>
  </si>
  <si>
    <t>Note: 'Refunds' are actual refunds issued to families/students for athletic participation fees.</t>
  </si>
  <si>
    <t>Salaries (4 revolving-fund staff)</t>
  </si>
  <si>
    <t>Purchase of Service (officials, uniforms, transportation, ice time, dues)</t>
  </si>
  <si>
    <t>General Supplies (athletic training supplies, trophies)</t>
  </si>
  <si>
    <t>Major Purchase of Service vendors: ArbiterSports $59,400 (officials/scheduling), Prime Time Sports $25,421.40 (uniforms), Nashoba Hill Corp $7,551 (race days), HUDL/Agile Sports $9,900 (video), Mass State Track $3,709, Leominster Public Schools $3,522 (co-op hockey).</t>
  </si>
  <si>
    <t>Cash increased only $21,041.82 for the year vs. an accrual-basis surplus of $42,033.02 — the $20,991.20 gap equals the year-end Accounts Payable balance: invoices were recorded as expenditures (mostly ArbiterSports and Nashoba Hill Corp) but checks had not cleared by 6/30/26.</t>
  </si>
  <si>
    <t>School Choice — FY2026 Reconciliation</t>
  </si>
  <si>
    <t>School Choice Bus Fee</t>
  </si>
  <si>
    <t>State/Local School Choice Aid (tuition from sending districts)</t>
  </si>
  <si>
    <t>Note: State/Local Choice Aid is received monthly with no refunds; Bus Fee refunds relate to students withdrawing from the bus program mid-year.</t>
  </si>
  <si>
    <t>Salaries (2 revolving-fund staff)</t>
  </si>
  <si>
    <t>HS Choice Instructional — Purchase of Service (transportation, billing service, Science Olympiad)</t>
  </si>
  <si>
    <t>Choice System Medical Services (AED service/maintenance)</t>
  </si>
  <si>
    <t>Choice System Purchase of Service (Superintendent search, mentoring, HVAC/electric, Care Solace, water)</t>
  </si>
  <si>
    <t>Largest system-wide items: Mass Assoc of School Committees $11,500 (superintendent search) + $6,275 (mentoring), Care Solace Inc $4,947 (annual mental-health referral service), Denommee Plumbing $2,300 (LMHS HVAC/electric).</t>
  </si>
  <si>
    <t>Cash increased $60,194.51 for the year vs. an accrual-basis surplus of $79,378.40 — the $19,183.89 gap equals the year-end Accounts Payable ($18,772.65) plus Accrued Payrolls Payable ($411.24), i.e., recorded obligations not yet paid in cash at 6/30/26.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</si>
</sst>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&quot;($&quot;#,##0\);\-"/>
    <numFmt numFmtId="165" formatCode="\$#,##0.00;&quot;($&quot;#,##0.00\);\-"/>
  </numFmts>
  <fonts count="8" x14ac:knownFonts="1">
    <font>
      <sz val="11"/>
      <color theme="1"/>
      <name val="Calibri"/>
      <family val="2"/>
      <charset val="1"/>
    </font>
    <font>
      <b/>
      <sz val="14"/>
      <color rgb="FFFFFFFF"/>
      <name val="Arial"/>
      <charset val="1"/>
    </font>
    <font>
      <i/>
      <sz val="9"/>
      <color rgb="FF595959"/>
      <name val="Arial"/>
      <charset val="1"/>
    </font>
    <font>
      <b/>
      <sz val="11"/>
      <color rgb="FFFFFFFF"/>
      <name val="Arial"/>
      <charset val="1"/>
    </font>
    <font>
      <sz val="10"/>
      <name val="Arial"/>
      <charset val="1"/>
    </font>
    <font>
      <sz val="10"/>
      <color rgb="FF008000"/>
      <name val="Arial"/>
      <charset val="1"/>
    </font>
    <font>
      <b/>
      <sz val="10"/>
      <name val="Arial"/>
      <charset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9E2F3"/>
        <bgColor rgb="FFCCFFFF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0" xfId="0" applyFont="1" applyFill="1" applyAlignment="1">
      <alignment horizontal="left" vertical="center" indent="1"/>
    </xf>
    <xf numFmtId="0" fontId="2" fillId="0" borderId="0" xfId="0" applyFont="1"/>
    <xf numFmtId="0" fontId="1" fillId="2" borderId="0" xfId="0" applyFont="1" applyFill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/>
    <xf numFmtId="164" fontId="5" fillId="0" borderId="0" xfId="0" applyNumberFormat="1" applyFont="1"/>
    <xf numFmtId="164" fontId="4" fillId="0" borderId="0" xfId="0" applyNumberFormat="1" applyFont="1"/>
    <xf numFmtId="0" fontId="6" fillId="0" borderId="2" xfId="0" applyFont="1" applyBorder="1"/>
    <xf numFmtId="164" fontId="6" fillId="0" borderId="2" xfId="0" applyNumberFormat="1" applyFont="1" applyBorder="1"/>
    <xf numFmtId="165" fontId="4" fillId="0" borderId="0" xfId="0" applyNumberFormat="1" applyFont="1"/>
    <xf numFmtId="0" fontId="0" fillId="0" borderId="2" xfId="0" applyBorder="1"/>
    <xf numFmtId="165" fontId="6" fillId="0" borderId="2" xfId="0" applyNumberFormat="1" applyFont="1" applyBorder="1"/>
    <xf numFmtId="0" fontId="3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showGridLines="0" zoomScaleNormal="100" workbookViewId="0">
      <selection activeCell="I9" sqref="I9"/>
    </sheetView>
  </sheetViews>
  <sheetFormatPr defaultColWidth="8.6328125" defaultRowHeight="14.5" x14ac:dyDescent="0.35"/>
  <cols>
    <col min="1" max="1" width="32" customWidth="1"/>
    <col min="2" max="5" width="20" customWidth="1"/>
  </cols>
  <sheetData>
    <row r="1" spans="1:5" ht="18" x14ac:dyDescent="0.35">
      <c r="A1" s="3" t="s">
        <v>0</v>
      </c>
      <c r="B1" s="3"/>
      <c r="C1" s="3"/>
      <c r="D1" s="3"/>
      <c r="E1" s="3"/>
    </row>
    <row r="2" spans="1:5" x14ac:dyDescent="0.35">
      <c r="A2" s="2" t="s">
        <v>1</v>
      </c>
      <c r="B2" s="2"/>
      <c r="C2" s="2"/>
      <c r="D2" s="2"/>
      <c r="E2" s="2"/>
    </row>
    <row r="4" spans="1:5" x14ac:dyDescent="0.35">
      <c r="A4" s="1" t="s">
        <v>2</v>
      </c>
      <c r="B4" s="1"/>
      <c r="C4" s="1"/>
      <c r="D4" s="1"/>
      <c r="E4" s="1"/>
    </row>
    <row r="5" spans="1:5" s="16" customFormat="1" ht="28" x14ac:dyDescent="0.35">
      <c r="A5" s="14"/>
      <c r="B5" s="15" t="s">
        <v>3</v>
      </c>
      <c r="C5" s="15" t="s">
        <v>4</v>
      </c>
      <c r="D5" s="15" t="s">
        <v>5</v>
      </c>
      <c r="E5" s="15" t="s">
        <v>6</v>
      </c>
    </row>
    <row r="6" spans="1:5" x14ac:dyDescent="0.35">
      <c r="A6" s="6" t="s">
        <v>7</v>
      </c>
      <c r="B6" s="7">
        <f>'Gift Fund'!C5</f>
        <v>89822.59</v>
      </c>
      <c r="C6" s="7">
        <f>'Athletics Revolving'!C5</f>
        <v>110247.89</v>
      </c>
      <c r="D6" s="7">
        <f>'School Choice'!C5</f>
        <v>246902.71</v>
      </c>
      <c r="E6" s="8">
        <f>SUM(B6:D6)</f>
        <v>446973.18999999994</v>
      </c>
    </row>
    <row r="7" spans="1:5" x14ac:dyDescent="0.35">
      <c r="A7" s="6" t="s">
        <v>8</v>
      </c>
      <c r="B7" s="7">
        <f>'Gift Fund'!C6</f>
        <v>24792.69</v>
      </c>
      <c r="C7" s="7">
        <f>'Athletics Revolving'!C6</f>
        <v>188944.46</v>
      </c>
      <c r="D7" s="7">
        <f>'School Choice'!C6</f>
        <v>116031.03999999999</v>
      </c>
      <c r="E7" s="8">
        <f>SUM(B7:D7)</f>
        <v>329768.19</v>
      </c>
    </row>
    <row r="8" spans="1:5" x14ac:dyDescent="0.35">
      <c r="A8" s="6" t="s">
        <v>9</v>
      </c>
      <c r="B8" s="7">
        <f>'Gift Fund'!C7</f>
        <v>13197.71</v>
      </c>
      <c r="C8" s="7">
        <f>'Athletics Revolving'!C7</f>
        <v>146911.44</v>
      </c>
      <c r="D8" s="7">
        <f>'School Choice'!C7</f>
        <v>36652.639999999999</v>
      </c>
      <c r="E8" s="8">
        <f>SUM(B8:D8)</f>
        <v>196761.78999999998</v>
      </c>
    </row>
    <row r="9" spans="1:5" x14ac:dyDescent="0.35">
      <c r="A9" s="9" t="s">
        <v>10</v>
      </c>
      <c r="B9" s="10">
        <f>'Gift Fund'!C8</f>
        <v>101417.57</v>
      </c>
      <c r="C9" s="10">
        <f>'Athletics Revolving'!C8</f>
        <v>152280.90999999997</v>
      </c>
      <c r="D9" s="10">
        <f>'School Choice'!C8</f>
        <v>326281.11</v>
      </c>
      <c r="E9" s="10">
        <f>SUM(B9:D9)</f>
        <v>579979.59</v>
      </c>
    </row>
    <row r="11" spans="1:5" x14ac:dyDescent="0.35">
      <c r="A11" s="1" t="s">
        <v>11</v>
      </c>
      <c r="B11" s="1"/>
      <c r="C11" s="1"/>
      <c r="D11" s="1"/>
      <c r="E11" s="1"/>
    </row>
    <row r="12" spans="1:5" x14ac:dyDescent="0.35">
      <c r="A12" s="6" t="s">
        <v>12</v>
      </c>
      <c r="B12" s="8">
        <f>B7-B8</f>
        <v>11594.98</v>
      </c>
      <c r="C12" s="8">
        <f>C7-C8</f>
        <v>42033.01999999999</v>
      </c>
      <c r="D12" s="8">
        <f>D7-D8</f>
        <v>79378.399999999994</v>
      </c>
      <c r="E12" s="8">
        <f>SUM(B12:D12)</f>
        <v>133006.39999999997</v>
      </c>
    </row>
    <row r="14" spans="1:5" x14ac:dyDescent="0.35">
      <c r="A14" s="1" t="s">
        <v>13</v>
      </c>
      <c r="B14" s="1"/>
      <c r="C14" s="1"/>
      <c r="D14" s="1"/>
      <c r="E14" s="1"/>
    </row>
    <row r="15" spans="1:5" x14ac:dyDescent="0.35">
      <c r="A15" s="2" t="s">
        <v>14</v>
      </c>
      <c r="B15" s="2"/>
      <c r="C15" s="2"/>
      <c r="D15" s="2"/>
      <c r="E15" s="2"/>
    </row>
    <row r="16" spans="1:5" x14ac:dyDescent="0.35">
      <c r="A16" s="2" t="s">
        <v>15</v>
      </c>
      <c r="B16" s="2"/>
      <c r="C16" s="2"/>
      <c r="D16" s="2"/>
      <c r="E16" s="2"/>
    </row>
    <row r="17" spans="1:5" x14ac:dyDescent="0.35">
      <c r="A17" s="2" t="s">
        <v>16</v>
      </c>
      <c r="B17" s="2"/>
      <c r="C17" s="2"/>
      <c r="D17" s="2"/>
      <c r="E17" s="2"/>
    </row>
    <row r="18" spans="1:5" x14ac:dyDescent="0.35">
      <c r="A18" s="2" t="s">
        <v>17</v>
      </c>
      <c r="B18" s="2"/>
      <c r="C18" s="2"/>
      <c r="D18" s="2"/>
      <c r="E18" s="2"/>
    </row>
  </sheetData>
  <mergeCells count="9">
    <mergeCell ref="A15:E15"/>
    <mergeCell ref="A16:E16"/>
    <mergeCell ref="A17:E17"/>
    <mergeCell ref="A18:E18"/>
    <mergeCell ref="A1:E1"/>
    <mergeCell ref="A2:E2"/>
    <mergeCell ref="A4:E4"/>
    <mergeCell ref="A11:E11"/>
    <mergeCell ref="A14:E14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"/>
  <sheetViews>
    <sheetView showGridLines="0" tabSelected="1" zoomScaleNormal="100" workbookViewId="0">
      <selection sqref="A1:E1"/>
    </sheetView>
  </sheetViews>
  <sheetFormatPr defaultColWidth="8.6328125" defaultRowHeight="14.5" x14ac:dyDescent="0.35"/>
  <cols>
    <col min="1" max="1" width="34" customWidth="1"/>
    <col min="2" max="4" width="16" customWidth="1"/>
    <col min="5" max="5" width="40" customWidth="1"/>
  </cols>
  <sheetData>
    <row r="1" spans="1:5" ht="18" x14ac:dyDescent="0.35">
      <c r="A1" s="3" t="s">
        <v>18</v>
      </c>
      <c r="B1" s="3"/>
      <c r="C1" s="3"/>
      <c r="D1" s="3"/>
      <c r="E1" s="3"/>
    </row>
    <row r="2" spans="1:5" x14ac:dyDescent="0.35">
      <c r="A2" s="2" t="s">
        <v>19</v>
      </c>
      <c r="B2" s="2"/>
      <c r="C2" s="2"/>
      <c r="D2" s="2"/>
      <c r="E2" s="2"/>
    </row>
    <row r="4" spans="1:5" x14ac:dyDescent="0.35">
      <c r="A4" s="1" t="s">
        <v>20</v>
      </c>
      <c r="B4" s="1"/>
      <c r="C4" s="1"/>
    </row>
    <row r="5" spans="1:5" x14ac:dyDescent="0.35">
      <c r="A5" s="6" t="s">
        <v>7</v>
      </c>
      <c r="C5" s="11">
        <v>89822.59</v>
      </c>
    </row>
    <row r="6" spans="1:5" x14ac:dyDescent="0.35">
      <c r="A6" s="6" t="s">
        <v>21</v>
      </c>
      <c r="C6" s="11">
        <v>24792.69</v>
      </c>
    </row>
    <row r="7" spans="1:5" x14ac:dyDescent="0.35">
      <c r="A7" s="6" t="s">
        <v>22</v>
      </c>
      <c r="C7" s="11">
        <v>13197.71</v>
      </c>
    </row>
    <row r="8" spans="1:5" x14ac:dyDescent="0.35">
      <c r="A8" s="9" t="s">
        <v>10</v>
      </c>
      <c r="B8" s="12"/>
      <c r="C8" s="13">
        <f>C5+C6-C7</f>
        <v>101417.57</v>
      </c>
    </row>
    <row r="10" spans="1:5" x14ac:dyDescent="0.35">
      <c r="A10" s="1" t="s">
        <v>23</v>
      </c>
      <c r="B10" s="1"/>
      <c r="C10" s="1"/>
      <c r="D10" s="1"/>
    </row>
    <row r="11" spans="1:5" x14ac:dyDescent="0.35">
      <c r="A11" s="4" t="s">
        <v>24</v>
      </c>
      <c r="B11" s="5" t="s">
        <v>25</v>
      </c>
      <c r="C11" s="5" t="s">
        <v>26</v>
      </c>
      <c r="D11" s="5" t="s">
        <v>27</v>
      </c>
    </row>
    <row r="12" spans="1:5" x14ac:dyDescent="0.35">
      <c r="A12" s="6" t="s">
        <v>28</v>
      </c>
      <c r="B12" s="11">
        <v>8090</v>
      </c>
      <c r="C12" s="11">
        <v>0</v>
      </c>
      <c r="D12" s="11">
        <f>B12-C12</f>
        <v>8090</v>
      </c>
    </row>
    <row r="13" spans="1:5" x14ac:dyDescent="0.35">
      <c r="A13" s="6" t="s">
        <v>29</v>
      </c>
      <c r="B13" s="11">
        <v>2536.6999999999998</v>
      </c>
      <c r="C13" s="11">
        <v>0</v>
      </c>
      <c r="D13" s="11">
        <f>B13-C13</f>
        <v>2536.6999999999998</v>
      </c>
    </row>
    <row r="14" spans="1:5" x14ac:dyDescent="0.35">
      <c r="A14" s="6" t="s">
        <v>30</v>
      </c>
      <c r="B14" s="11">
        <v>4219.75</v>
      </c>
      <c r="C14" s="11">
        <v>0</v>
      </c>
      <c r="D14" s="11">
        <f>B14-C14</f>
        <v>4219.75</v>
      </c>
    </row>
    <row r="15" spans="1:5" x14ac:dyDescent="0.35">
      <c r="A15" s="6" t="s">
        <v>31</v>
      </c>
      <c r="B15" s="11">
        <v>13201.54</v>
      </c>
      <c r="C15" s="11">
        <v>3255.3</v>
      </c>
      <c r="D15" s="11">
        <f>B15-C15</f>
        <v>9946.2400000000016</v>
      </c>
    </row>
    <row r="16" spans="1:5" x14ac:dyDescent="0.35">
      <c r="A16" s="9" t="s">
        <v>32</v>
      </c>
      <c r="B16" s="13">
        <f>SUM(B12:B15)</f>
        <v>28047.99</v>
      </c>
      <c r="C16" s="13">
        <f>SUM(C12:C15)</f>
        <v>3255.3</v>
      </c>
      <c r="D16" s="13">
        <f>SUM(D12:D15)</f>
        <v>24792.690000000002</v>
      </c>
    </row>
    <row r="17" spans="1:5" x14ac:dyDescent="0.35">
      <c r="A17" s="2" t="s">
        <v>33</v>
      </c>
      <c r="B17" s="2"/>
      <c r="C17" s="2"/>
      <c r="D17" s="2"/>
      <c r="E17" s="2"/>
    </row>
    <row r="19" spans="1:5" x14ac:dyDescent="0.35">
      <c r="A19" s="1" t="s">
        <v>34</v>
      </c>
      <c r="B19" s="1"/>
      <c r="C19" s="1"/>
      <c r="D19" s="1"/>
    </row>
    <row r="20" spans="1:5" x14ac:dyDescent="0.35">
      <c r="A20" s="4" t="s">
        <v>35</v>
      </c>
      <c r="B20" s="5" t="s">
        <v>36</v>
      </c>
      <c r="C20" s="5"/>
      <c r="D20" s="5"/>
    </row>
    <row r="21" spans="1:5" x14ac:dyDescent="0.35">
      <c r="A21" s="6" t="s">
        <v>37</v>
      </c>
      <c r="B21" s="11">
        <v>1966.07</v>
      </c>
    </row>
    <row r="22" spans="1:5" x14ac:dyDescent="0.35">
      <c r="A22" s="6" t="s">
        <v>38</v>
      </c>
      <c r="B22" s="11">
        <v>2368</v>
      </c>
    </row>
    <row r="23" spans="1:5" x14ac:dyDescent="0.35">
      <c r="A23" s="6" t="s">
        <v>39</v>
      </c>
      <c r="B23" s="11">
        <v>3923.97</v>
      </c>
    </row>
    <row r="24" spans="1:5" x14ac:dyDescent="0.35">
      <c r="A24" s="6" t="s">
        <v>40</v>
      </c>
      <c r="B24" s="11">
        <v>5939.67</v>
      </c>
    </row>
    <row r="25" spans="1:5" x14ac:dyDescent="0.35">
      <c r="A25" s="6" t="s">
        <v>41</v>
      </c>
      <c r="B25" s="11">
        <v>-1000</v>
      </c>
    </row>
    <row r="26" spans="1:5" x14ac:dyDescent="0.35">
      <c r="A26" s="9" t="s">
        <v>42</v>
      </c>
      <c r="B26" s="13">
        <f>SUM(B21:B25)</f>
        <v>13197.71</v>
      </c>
    </row>
    <row r="27" spans="1:5" x14ac:dyDescent="0.35">
      <c r="A27" s="2" t="s">
        <v>43</v>
      </c>
      <c r="B27" s="2"/>
      <c r="C27" s="2"/>
      <c r="D27" s="2"/>
      <c r="E27" s="2"/>
    </row>
    <row r="29" spans="1:5" x14ac:dyDescent="0.35">
      <c r="A29" s="1" t="s">
        <v>44</v>
      </c>
      <c r="B29" s="1"/>
      <c r="C29" s="1"/>
      <c r="D29" s="1"/>
      <c r="E29" s="1"/>
    </row>
    <row r="30" spans="1:5" x14ac:dyDescent="0.35">
      <c r="A30" s="2" t="s">
        <v>45</v>
      </c>
      <c r="B30" s="2"/>
      <c r="C30" s="2"/>
      <c r="D30" s="2"/>
      <c r="E30" s="2"/>
    </row>
    <row r="31" spans="1:5" x14ac:dyDescent="0.35">
      <c r="A31" s="2" t="s">
        <v>46</v>
      </c>
      <c r="B31" s="2"/>
      <c r="C31" s="2"/>
      <c r="D31" s="2"/>
      <c r="E31" s="2"/>
    </row>
  </sheetData>
  <mergeCells count="10">
    <mergeCell ref="A19:D19"/>
    <mergeCell ref="A27:E27"/>
    <mergeCell ref="A29:E29"/>
    <mergeCell ref="A30:E30"/>
    <mergeCell ref="A31:E31"/>
    <mergeCell ref="A1:E1"/>
    <mergeCell ref="A2:E2"/>
    <mergeCell ref="A4:C4"/>
    <mergeCell ref="A10:D10"/>
    <mergeCell ref="A17:E17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7"/>
  <sheetViews>
    <sheetView showGridLines="0" zoomScaleNormal="100" workbookViewId="0"/>
  </sheetViews>
  <sheetFormatPr defaultColWidth="8.6328125" defaultRowHeight="14.5" x14ac:dyDescent="0.35"/>
  <cols>
    <col min="1" max="1" width="34" customWidth="1"/>
    <col min="2" max="4" width="16" customWidth="1"/>
    <col min="5" max="5" width="40" customWidth="1"/>
  </cols>
  <sheetData>
    <row r="1" spans="1:5" ht="18" x14ac:dyDescent="0.35">
      <c r="A1" s="3" t="s">
        <v>47</v>
      </c>
      <c r="B1" s="3"/>
      <c r="C1" s="3"/>
      <c r="D1" s="3"/>
      <c r="E1" s="3"/>
    </row>
    <row r="2" spans="1:5" x14ac:dyDescent="0.35">
      <c r="A2" s="2" t="s">
        <v>19</v>
      </c>
      <c r="B2" s="2"/>
      <c r="C2" s="2"/>
      <c r="D2" s="2"/>
      <c r="E2" s="2"/>
    </row>
    <row r="4" spans="1:5" x14ac:dyDescent="0.35">
      <c r="A4" s="1" t="s">
        <v>20</v>
      </c>
      <c r="B4" s="1"/>
      <c r="C4" s="1"/>
    </row>
    <row r="5" spans="1:5" x14ac:dyDescent="0.35">
      <c r="A5" s="6" t="s">
        <v>7</v>
      </c>
      <c r="C5" s="11">
        <v>110247.89</v>
      </c>
    </row>
    <row r="6" spans="1:5" x14ac:dyDescent="0.35">
      <c r="A6" s="6" t="s">
        <v>21</v>
      </c>
      <c r="C6" s="11">
        <v>188944.46</v>
      </c>
    </row>
    <row r="7" spans="1:5" x14ac:dyDescent="0.35">
      <c r="A7" s="6" t="s">
        <v>22</v>
      </c>
      <c r="C7" s="11">
        <v>146911.44</v>
      </c>
    </row>
    <row r="8" spans="1:5" x14ac:dyDescent="0.35">
      <c r="A8" s="9" t="s">
        <v>10</v>
      </c>
      <c r="B8" s="12"/>
      <c r="C8" s="13">
        <f>C5+C6-C7</f>
        <v>152280.90999999997</v>
      </c>
    </row>
    <row r="10" spans="1:5" x14ac:dyDescent="0.35">
      <c r="A10" s="1" t="s">
        <v>23</v>
      </c>
      <c r="B10" s="1"/>
      <c r="C10" s="1"/>
      <c r="D10" s="1"/>
    </row>
    <row r="11" spans="1:5" x14ac:dyDescent="0.35">
      <c r="A11" s="4" t="s">
        <v>24</v>
      </c>
      <c r="B11" s="5" t="s">
        <v>25</v>
      </c>
      <c r="C11" s="5" t="s">
        <v>26</v>
      </c>
      <c r="D11" s="5" t="s">
        <v>27</v>
      </c>
    </row>
    <row r="12" spans="1:5" x14ac:dyDescent="0.35">
      <c r="A12" s="6" t="s">
        <v>48</v>
      </c>
      <c r="B12" s="11">
        <v>167511.49</v>
      </c>
      <c r="C12" s="11">
        <v>4640.9399999999996</v>
      </c>
      <c r="D12" s="11">
        <f>B12-C12</f>
        <v>162870.54999999999</v>
      </c>
    </row>
    <row r="13" spans="1:5" x14ac:dyDescent="0.35">
      <c r="A13" s="6" t="s">
        <v>49</v>
      </c>
      <c r="B13" s="11">
        <v>27097.96</v>
      </c>
      <c r="C13" s="11">
        <v>1024.05</v>
      </c>
      <c r="D13" s="11">
        <f>B13-C13</f>
        <v>26073.91</v>
      </c>
    </row>
    <row r="14" spans="1:5" x14ac:dyDescent="0.35">
      <c r="A14" s="9" t="s">
        <v>32</v>
      </c>
      <c r="B14" s="13">
        <f>SUM(B12:B13)</f>
        <v>194609.44999999998</v>
      </c>
      <c r="C14" s="13">
        <f>SUM(C12:C13)</f>
        <v>5664.99</v>
      </c>
      <c r="D14" s="13">
        <f>SUM(D12:D13)</f>
        <v>188944.46</v>
      </c>
    </row>
    <row r="15" spans="1:5" x14ac:dyDescent="0.35">
      <c r="A15" s="2" t="s">
        <v>50</v>
      </c>
      <c r="B15" s="2"/>
      <c r="C15" s="2"/>
      <c r="D15" s="2"/>
      <c r="E15" s="2"/>
    </row>
    <row r="17" spans="1:5" x14ac:dyDescent="0.35">
      <c r="A17" s="1" t="s">
        <v>34</v>
      </c>
      <c r="B17" s="1"/>
      <c r="C17" s="1"/>
      <c r="D17" s="1"/>
    </row>
    <row r="18" spans="1:5" x14ac:dyDescent="0.35">
      <c r="A18" s="4" t="s">
        <v>35</v>
      </c>
      <c r="B18" s="5" t="s">
        <v>36</v>
      </c>
      <c r="C18" s="5"/>
      <c r="D18" s="5"/>
    </row>
    <row r="19" spans="1:5" x14ac:dyDescent="0.35">
      <c r="A19" s="6" t="s">
        <v>51</v>
      </c>
      <c r="B19" s="11">
        <v>30513.84</v>
      </c>
    </row>
    <row r="20" spans="1:5" x14ac:dyDescent="0.35">
      <c r="A20" s="6" t="s">
        <v>52</v>
      </c>
      <c r="B20" s="11">
        <v>113602.4</v>
      </c>
    </row>
    <row r="21" spans="1:5" x14ac:dyDescent="0.35">
      <c r="A21" s="6" t="s">
        <v>53</v>
      </c>
      <c r="B21" s="11">
        <v>2795.2</v>
      </c>
    </row>
    <row r="22" spans="1:5" x14ac:dyDescent="0.35">
      <c r="A22" s="9" t="s">
        <v>42</v>
      </c>
      <c r="B22" s="13">
        <f>SUM(B19:B21)</f>
        <v>146911.44</v>
      </c>
    </row>
    <row r="23" spans="1:5" x14ac:dyDescent="0.35">
      <c r="A23" s="2" t="s">
        <v>54</v>
      </c>
      <c r="B23" s="2"/>
      <c r="C23" s="2"/>
      <c r="D23" s="2"/>
      <c r="E23" s="2"/>
    </row>
    <row r="25" spans="1:5" x14ac:dyDescent="0.35">
      <c r="A25" s="1" t="s">
        <v>44</v>
      </c>
      <c r="B25" s="1"/>
      <c r="C25" s="1"/>
      <c r="D25" s="1"/>
      <c r="E25" s="1"/>
    </row>
    <row r="26" spans="1:5" x14ac:dyDescent="0.35">
      <c r="A26" s="2" t="s">
        <v>55</v>
      </c>
      <c r="B26" s="2"/>
      <c r="C26" s="2"/>
      <c r="D26" s="2"/>
      <c r="E26" s="2"/>
    </row>
    <row r="27" spans="1:5" x14ac:dyDescent="0.35">
      <c r="A27" s="2" t="s">
        <v>46</v>
      </c>
      <c r="B27" s="2"/>
      <c r="C27" s="2"/>
      <c r="D27" s="2"/>
      <c r="E27" s="2"/>
    </row>
  </sheetData>
  <mergeCells count="10">
    <mergeCell ref="A17:D17"/>
    <mergeCell ref="A23:E23"/>
    <mergeCell ref="A25:E25"/>
    <mergeCell ref="A26:E26"/>
    <mergeCell ref="A27:E27"/>
    <mergeCell ref="A1:E1"/>
    <mergeCell ref="A2:E2"/>
    <mergeCell ref="A4:C4"/>
    <mergeCell ref="A10:D10"/>
    <mergeCell ref="A15:E15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8"/>
  <sheetViews>
    <sheetView showGridLines="0" zoomScaleNormal="100" workbookViewId="0"/>
  </sheetViews>
  <sheetFormatPr defaultColWidth="8.6328125" defaultRowHeight="14.5" x14ac:dyDescent="0.35"/>
  <cols>
    <col min="1" max="1" width="34" customWidth="1"/>
    <col min="2" max="4" width="16" customWidth="1"/>
    <col min="5" max="5" width="40" customWidth="1"/>
  </cols>
  <sheetData>
    <row r="1" spans="1:5" ht="18" x14ac:dyDescent="0.35">
      <c r="A1" s="3" t="s">
        <v>56</v>
      </c>
      <c r="B1" s="3"/>
      <c r="C1" s="3"/>
      <c r="D1" s="3"/>
      <c r="E1" s="3"/>
    </row>
    <row r="2" spans="1:5" x14ac:dyDescent="0.35">
      <c r="A2" s="2" t="s">
        <v>19</v>
      </c>
      <c r="B2" s="2"/>
      <c r="C2" s="2"/>
      <c r="D2" s="2"/>
      <c r="E2" s="2"/>
    </row>
    <row r="4" spans="1:5" x14ac:dyDescent="0.35">
      <c r="A4" s="1" t="s">
        <v>20</v>
      </c>
      <c r="B4" s="1"/>
      <c r="C4" s="1"/>
    </row>
    <row r="5" spans="1:5" x14ac:dyDescent="0.35">
      <c r="A5" s="6" t="s">
        <v>7</v>
      </c>
      <c r="C5" s="11">
        <v>246902.71</v>
      </c>
    </row>
    <row r="6" spans="1:5" x14ac:dyDescent="0.35">
      <c r="A6" s="6" t="s">
        <v>21</v>
      </c>
      <c r="C6" s="11">
        <v>116031.03999999999</v>
      </c>
    </row>
    <row r="7" spans="1:5" x14ac:dyDescent="0.35">
      <c r="A7" s="6" t="s">
        <v>22</v>
      </c>
      <c r="C7" s="11">
        <v>36652.639999999999</v>
      </c>
    </row>
    <row r="8" spans="1:5" x14ac:dyDescent="0.35">
      <c r="A8" s="9" t="s">
        <v>10</v>
      </c>
      <c r="B8" s="12"/>
      <c r="C8" s="13">
        <f>C5+C6-C7</f>
        <v>326281.11</v>
      </c>
    </row>
    <row r="10" spans="1:5" x14ac:dyDescent="0.35">
      <c r="A10" s="1" t="s">
        <v>23</v>
      </c>
      <c r="B10" s="1"/>
      <c r="C10" s="1"/>
      <c r="D10" s="1"/>
    </row>
    <row r="11" spans="1:5" x14ac:dyDescent="0.35">
      <c r="A11" s="4" t="s">
        <v>24</v>
      </c>
      <c r="B11" s="5" t="s">
        <v>25</v>
      </c>
      <c r="C11" s="5" t="s">
        <v>26</v>
      </c>
      <c r="D11" s="5" t="s">
        <v>27</v>
      </c>
    </row>
    <row r="12" spans="1:5" x14ac:dyDescent="0.35">
      <c r="A12" s="6" t="s">
        <v>57</v>
      </c>
      <c r="B12" s="11">
        <v>55048.24</v>
      </c>
      <c r="C12" s="11">
        <v>2331.1999999999998</v>
      </c>
      <c r="D12" s="11">
        <f>B12-C12</f>
        <v>52717.04</v>
      </c>
    </row>
    <row r="13" spans="1:5" x14ac:dyDescent="0.35">
      <c r="A13" s="6" t="s">
        <v>58</v>
      </c>
      <c r="B13" s="11">
        <v>63314</v>
      </c>
      <c r="C13" s="11">
        <v>0</v>
      </c>
      <c r="D13" s="11">
        <f>B13-C13</f>
        <v>63314</v>
      </c>
    </row>
    <row r="14" spans="1:5" x14ac:dyDescent="0.35">
      <c r="A14" s="9" t="s">
        <v>32</v>
      </c>
      <c r="B14" s="13">
        <f>SUM(B12:B13)</f>
        <v>118362.23999999999</v>
      </c>
      <c r="C14" s="13">
        <f>SUM(C12:C13)</f>
        <v>2331.1999999999998</v>
      </c>
      <c r="D14" s="13">
        <f>SUM(D12:D13)</f>
        <v>116031.04000000001</v>
      </c>
    </row>
    <row r="15" spans="1:5" x14ac:dyDescent="0.35">
      <c r="A15" s="2" t="s">
        <v>59</v>
      </c>
      <c r="B15" s="2"/>
      <c r="C15" s="2"/>
      <c r="D15" s="2"/>
      <c r="E15" s="2"/>
    </row>
    <row r="17" spans="1:5" x14ac:dyDescent="0.35">
      <c r="A17" s="1" t="s">
        <v>34</v>
      </c>
      <c r="B17" s="1"/>
      <c r="C17" s="1"/>
      <c r="D17" s="1"/>
    </row>
    <row r="18" spans="1:5" x14ac:dyDescent="0.35">
      <c r="A18" s="4" t="s">
        <v>35</v>
      </c>
      <c r="B18" s="5" t="s">
        <v>36</v>
      </c>
      <c r="C18" s="5"/>
      <c r="D18" s="5"/>
    </row>
    <row r="19" spans="1:5" x14ac:dyDescent="0.35">
      <c r="A19" s="6" t="s">
        <v>60</v>
      </c>
      <c r="B19" s="11">
        <v>4754</v>
      </c>
    </row>
    <row r="20" spans="1:5" x14ac:dyDescent="0.35">
      <c r="A20" s="6" t="s">
        <v>61</v>
      </c>
      <c r="B20" s="11">
        <v>4111.84</v>
      </c>
    </row>
    <row r="21" spans="1:5" x14ac:dyDescent="0.35">
      <c r="A21" s="6" t="s">
        <v>62</v>
      </c>
      <c r="B21" s="11">
        <v>2655</v>
      </c>
    </row>
    <row r="22" spans="1:5" x14ac:dyDescent="0.35">
      <c r="A22" s="6" t="s">
        <v>63</v>
      </c>
      <c r="B22" s="11">
        <v>25131.8</v>
      </c>
    </row>
    <row r="23" spans="1:5" x14ac:dyDescent="0.35">
      <c r="A23" s="9" t="s">
        <v>42</v>
      </c>
      <c r="B23" s="13">
        <f>SUM(B19:B22)</f>
        <v>36652.639999999999</v>
      </c>
    </row>
    <row r="24" spans="1:5" x14ac:dyDescent="0.35">
      <c r="A24" s="2" t="s">
        <v>64</v>
      </c>
      <c r="B24" s="2"/>
      <c r="C24" s="2"/>
      <c r="D24" s="2"/>
      <c r="E24" s="2"/>
    </row>
    <row r="26" spans="1:5" x14ac:dyDescent="0.35">
      <c r="A26" s="1" t="s">
        <v>44</v>
      </c>
      <c r="B26" s="1"/>
      <c r="C26" s="1"/>
      <c r="D26" s="1"/>
      <c r="E26" s="1"/>
    </row>
    <row r="27" spans="1:5" x14ac:dyDescent="0.35">
      <c r="A27" s="2" t="s">
        <v>65</v>
      </c>
      <c r="B27" s="2"/>
      <c r="C27" s="2"/>
      <c r="D27" s="2"/>
      <c r="E27" s="2"/>
    </row>
    <row r="28" spans="1:5" x14ac:dyDescent="0.35">
      <c r="A28" s="2" t="s">
        <v>46</v>
      </c>
      <c r="B28" s="2"/>
      <c r="C28" s="2"/>
      <c r="D28" s="2"/>
      <c r="E28" s="2"/>
    </row>
  </sheetData>
  <mergeCells count="10">
    <mergeCell ref="A17:D17"/>
    <mergeCell ref="A24:E24"/>
    <mergeCell ref="A26:E26"/>
    <mergeCell ref="A27:E27"/>
    <mergeCell ref="A28:E28"/>
    <mergeCell ref="A1:E1"/>
    <mergeCell ref="A2:E2"/>
    <mergeCell ref="A4:C4"/>
    <mergeCell ref="A10:D10"/>
    <mergeCell ref="A15:E15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Gift Fund</vt:lpstr>
      <vt:lpstr>Athletics Revolving</vt:lpstr>
      <vt:lpstr>School Choice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Matthew Nazarenko</cp:lastModifiedBy>
  <cp:revision>0</cp:revision>
  <dcterms:created xsi:type="dcterms:W3CDTF">2026-08-26T17:45:00Z</dcterms:created>
  <dcterms:modified xsi:type="dcterms:W3CDTF">2026-08-26T17:46:55Z</dcterms:modified>
  <dc:language>en-US</dc:language>
</cp:coreProperties>
</file>